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ahmen" sheetId="1" state="visible" r:id="rId3"/>
    <sheet name="Aufstellung" sheetId="2" state="visible" r:id="rId4"/>
    <sheet name="Tilgungslogik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<sst xmlns="http://schemas.openxmlformats.org/spreadsheetml/2006/main" count="102" uniqueCount="86">
  <si>
    <t xml:space="preserve">HAL — Anlage 1 zur Partnervereinbarung</t>
  </si>
  <si>
    <t xml:space="preserve">Aufstellung der gannaca-Vorleistungen mit Wertansatz · Stand 12.05.2026 · Entwurf v1</t>
  </si>
  <si>
    <t xml:space="preserve">Grundannahmen — bitte gemeinsam prüfen und ggf. anpassen</t>
  </si>
  <si>
    <t xml:space="preserve">Interner Verrechnungssatz</t>
  </si>
  <si>
    <t xml:space="preserve">pro Stunde (netto, ohne MwSt)</t>
  </si>
  <si>
    <t xml:space="preserve">Begründung</t>
  </si>
  <si>
    <t xml:space="preserve">konservativer interner Partnersatz; gannaca-Marktsatz liegt deutlich höher</t>
  </si>
  <si>
    <t xml:space="preserve">Hinweis zur Verwendung</t>
  </si>
  <si>
    <t xml:space="preserve">Die Zahl in B6 ist der einzige Hebel — alle Werte in der Aufstellung rechnen sich daraus.</t>
  </si>
  <si>
    <t xml:space="preserve">Stundenzahlen sind konservativ geschätzt; Korrekturen einfach in Spalte D der Aufstellung.</t>
  </si>
  <si>
    <t xml:space="preserve">Sachkosten sind in Spalte F separat ausgewiesen und werden 1:1 in den Wert übernommen.</t>
  </si>
  <si>
    <t xml:space="preserve">HAL — Aufstellung gannaca-Vorleistungen</t>
  </si>
  <si>
    <t xml:space="preserve">Verrechnungssatz aus Annahmen!B6 · Stundenzahlen anpassbar in Spalte D</t>
  </si>
  <si>
    <t xml:space="preserve">Nr.</t>
  </si>
  <si>
    <t xml:space="preserve">Position</t>
  </si>
  <si>
    <t xml:space="preserve">Zeitraum</t>
  </si>
  <si>
    <t xml:space="preserve">Stunden</t>
  </si>
  <si>
    <t xml:space="preserve">Stundenwert</t>
  </si>
  <si>
    <t xml:space="preserve">Sachkosten</t>
  </si>
  <si>
    <t xml:space="preserve">Wert gesamt</t>
  </si>
  <si>
    <t xml:space="preserve">A.</t>
  </si>
  <si>
    <t xml:space="preserve">Konzeption und Strategie</t>
  </si>
  <si>
    <t xml:space="preserve">HAL_Konzept v1 — Format, drei Wirkebenen, Zielgruppe</t>
  </si>
  <si>
    <t xml:space="preserve">März 2026</t>
  </si>
  <si>
    <t xml:space="preserve">HAL_Konzept v2 — Schärfung nach erstem Arbeitsmeeting</t>
  </si>
  <si>
    <t xml:space="preserve">April 2026</t>
  </si>
  <si>
    <t xml:space="preserve">Business Model + Pitch-Website-Inhalt</t>
  </si>
  <si>
    <t xml:space="preserve">HAL_Kalkulation 2026–2028 (Drei-Jahres-Modell)</t>
  </si>
  <si>
    <t xml:space="preserve">B.</t>
  </si>
  <si>
    <t xml:space="preserve">Website thehumanadvantagelab.de</t>
  </si>
  <si>
    <t xml:space="preserve">Domain-Registrierung und initiales Setup</t>
  </si>
  <si>
    <t xml:space="preserve">Website v1 (netlify-deploy) — Single-Page, DE, DM Sans/Serif Display</t>
  </si>
  <si>
    <t xml:space="preserve">Website v2 — Iteration nach Workshop, Bookings-Link</t>
  </si>
  <si>
    <t xml:space="preserve">Website v3 — Cockpit, Partner-Bereich, Klausel-Review-UI, Downloads</t>
  </si>
  <si>
    <t xml:space="preserve">Mai 2026</t>
  </si>
  <si>
    <t xml:space="preserve">Foto- und Bild-Assets (Portraits, Location, Atmosphäre)</t>
  </si>
  <si>
    <t xml:space="preserve">Jan–April 2026</t>
  </si>
  <si>
    <t xml:space="preserve">Domain + Netlify Pro Hosting (Jahresanteil)</t>
  </si>
  <si>
    <t xml:space="preserve">lfd.</t>
  </si>
  <si>
    <t xml:space="preserve">C.</t>
  </si>
  <si>
    <t xml:space="preserve">Vertriebs- und Bookings-Infrastruktur</t>
  </si>
  <si>
    <t xml:space="preserve">MS365 Bookings „HAL Vorgespräch" — Setup, Wording, Pflichtfelder</t>
  </si>
  <si>
    <t xml:space="preserve">Stripe-Produkt „HAL Pilot Q3/2026" + Payment-Link-Konfiguration</t>
  </si>
  <si>
    <t xml:space="preserve">Funnel-Verbindung Website → Bookings → Stripe</t>
  </si>
  <si>
    <t xml:space="preserve">D.</t>
  </si>
  <si>
    <t xml:space="preserve">KI-gestützte Arbeitsmittel</t>
  </si>
  <si>
    <t xml:space="preserve">Claude-Pro-Lizenz und KI-Werkzeuge (3 Monate, anteilig HAL)</t>
  </si>
  <si>
    <t xml:space="preserve">März–Mai 2026</t>
  </si>
  <si>
    <t xml:space="preserve">KI-gestützte Konzeption, Akquise-Vorbereitung, Dokumentation</t>
  </si>
  <si>
    <t xml:space="preserve">E.</t>
  </si>
  <si>
    <t xml:space="preserve">Workshop-Vorbereitung 05.05.2026</t>
  </si>
  <si>
    <t xml:space="preserve">Netzwerk-Inventur — 20 Leads (Outlook-Auswertung, Persona, Ansprache)</t>
  </si>
  <si>
    <t xml:space="preserve">April–Mai 2026</t>
  </si>
  <si>
    <t xml:space="preserve">Vermarktungsstrategie-Entwurf für den Workshop</t>
  </si>
  <si>
    <t xml:space="preserve">Hausaufgabe-Dokumentation (Workshop-Vorbereitung 5. Mai 2026.docx)</t>
  </si>
  <si>
    <t xml:space="preserve">F.</t>
  </si>
  <si>
    <t xml:space="preserve">Nachbereitung Workshop</t>
  </si>
  <si>
    <t xml:space="preserve">Ergebnisprotokoll auf Basis der Audio-Mitschrift</t>
  </si>
  <si>
    <t xml:space="preserve">12.05.2026</t>
  </si>
  <si>
    <t xml:space="preserve">Vereinbarungs-Entwurf v1 (alle 8 Klauseln, inkl. Anlage 1)</t>
  </si>
  <si>
    <t xml:space="preserve">Partner-Cockpit als HTML-Sektion in der Website (versteckt)</t>
  </si>
  <si>
    <t xml:space="preserve">Deploy + Verifikation + Korrekturschleifen</t>
  </si>
  <si>
    <t xml:space="preserve">G.</t>
  </si>
  <si>
    <t xml:space="preserve">Rechtliche und buchhalterische Trägerschaft</t>
  </si>
  <si>
    <t xml:space="preserve">AGB-Vorprüfung, Veranstalter-Haftpflicht-Bewertung</t>
  </si>
  <si>
    <t xml:space="preserve">Buchhalterische Vorbereitung Stripe → gannaca-Buchhaltung</t>
  </si>
  <si>
    <t xml:space="preserve">SUMME</t>
  </si>
  <si>
    <t xml:space="preserve">Stundenzahlen (blau): anpassbar in Spalte D. Sachkosten (blau): anpassbar in Spalte F.</t>
  </si>
  <si>
    <t xml:space="preserve">Verrechnungssatz: Annahmen-Sheet, Zelle B6.</t>
  </si>
  <si>
    <t xml:space="preserve">HAL — Tilgungslogik (Veranschaulichung)</t>
  </si>
  <si>
    <t xml:space="preserve">Wie sich der Gesamtwert aus Anlage 1 über die ersten Labs zurückführt</t>
  </si>
  <si>
    <t xml:space="preserve">Annahmen</t>
  </si>
  <si>
    <t xml:space="preserve">Teilnehmer pro Lab</t>
  </si>
  <si>
    <t xml:space="preserve">Filter-Preis pro Person (netto)</t>
  </si>
  <si>
    <t xml:space="preserve">Nettoumsatz pro Lab</t>
  </si>
  <si>
    <t xml:space="preserve">Tilgungsrate pro Lab (§3 Abs. 3)</t>
  </si>
  <si>
    <t xml:space="preserve">Tilgungsrate im Härtefall</t>
  </si>
  <si>
    <t xml:space="preserve">Vorgeleisteter Gesamtwert (aus Aufstellung)</t>
  </si>
  <si>
    <t xml:space="preserve">Tilgung pro Lab — Normalfall (15 %)</t>
  </si>
  <si>
    <t xml:space="preserve">Tilgung pro Lab — Härtefall (10 %)</t>
  </si>
  <si>
    <t xml:space="preserve">Labs bis vollständige Tilgung — Normalfall</t>
  </si>
  <si>
    <t xml:space="preserve">Labs bis vollständige Tilgung — Härtefall</t>
  </si>
  <si>
    <t xml:space="preserve">Lesehilfe</t>
  </si>
  <si>
    <t xml:space="preserve">Bei Pilot Q3/2026 + 1 Lab pro Quartal: die Tilgung wäre Mitte 2027 abgeschlossen.</t>
  </si>
  <si>
    <t xml:space="preserve">Solange HAL keinen Umsatz erzielt, wird nichts zurückgezahlt (§3 Abs. 4 der Vereinbarung).</t>
  </si>
  <si>
    <t xml:space="preserve">Wird HAL nach drei Jahren ohne Umsatz beendet, schreibt gannaca den Rest intern ab.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</si>
</sst>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&quot;€ &quot;#,##0"/>
    <numFmt numFmtId="166" formatCode="0.0;\(0.0\);\-"/>
    <numFmt numFmtId="167" formatCode="&quot;€ &quot;#,##0;&quot;(€ &quot;#,##0\);\-"/>
    <numFmt numFmtId="168" formatCode="0.0%"/>
    <numFmt numFmtId="169" formatCode="0.0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2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11"/>
      <color rgb="FF666666"/>
      <name val="Arial"/>
      <family val="0"/>
      <charset val="1"/>
    </font>
    <font>
      <i val="true"/>
      <sz val="10"/>
      <name val="Arial"/>
      <family val="0"/>
      <charset val="1"/>
    </font>
    <font>
      <b val="true"/>
      <sz val="11"/>
      <name val="Arial"/>
      <family val="0"/>
      <charset val="1"/>
    </font>
    <font>
      <sz val="10"/>
      <color rgb="FF666666"/>
      <name val="Arial"/>
      <family val="0"/>
      <charset val="1"/>
    </font>
    <font>
      <b val="true"/>
      <sz val="14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D4802A"/>
      <name val="Arial"/>
      <family val="0"/>
      <charset val="1"/>
    </font>
    <font>
      <b val="true"/>
      <sz val="11"/>
      <color rgb="FF1A2D42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008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A2D42"/>
        <bgColor rgb="FF003366"/>
      </patternFill>
    </fill>
    <fill>
      <patternFill patternType="solid">
        <fgColor rgb="FFF5EBE0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EBE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802A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2D4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2"/>
    <col collapsed="false" customWidth="true" hidden="false" outlineLevel="0" max="2" min="2" style="1" width="16"/>
    <col collapsed="false" customWidth="true" hidden="false" outlineLevel="0" max="3" min="3" style="1" width="50"/>
  </cols>
  <sheetData>
    <row r="1" customFormat="false" ht="19.5" hidden="false" customHeight="true" outlineLevel="0" collapsed="false">
      <c r="A1" s="2" t="s">
        <v>0</v>
      </c>
      <c r="B1" s="2"/>
      <c r="C1" s="2"/>
      <c r="D1" s="2"/>
      <c r="E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</row>
    <row r="4" customFormat="false" ht="15" hidden="false" customHeight="true" outlineLevel="0" collapsed="false">
      <c r="A4" s="4" t="s">
        <v>2</v>
      </c>
    </row>
    <row r="6" customFormat="false" ht="15" hidden="false" customHeight="true" outlineLevel="0" collapsed="false">
      <c r="A6" s="1" t="s">
        <v>3</v>
      </c>
      <c r="B6" s="5" t="n">
        <v>100</v>
      </c>
      <c r="C6" s="6" t="s">
        <v>4</v>
      </c>
    </row>
    <row r="7" customFormat="false" ht="15" hidden="false" customHeight="true" outlineLevel="0" collapsed="false">
      <c r="A7" s="1" t="s">
        <v>5</v>
      </c>
      <c r="B7" s="7" t="s">
        <v>6</v>
      </c>
      <c r="C7" s="7"/>
      <c r="D7" s="7"/>
      <c r="E7" s="7"/>
    </row>
    <row r="9" customFormat="false" ht="15" hidden="false" customHeight="true" outlineLevel="0" collapsed="false">
      <c r="A9" s="8" t="s">
        <v>7</v>
      </c>
    </row>
    <row r="10" customFormat="false" ht="15" hidden="false" customHeight="true" outlineLevel="0" collapsed="false">
      <c r="A10" s="9" t="s">
        <v>8</v>
      </c>
    </row>
    <row r="11" customFormat="false" ht="15" hidden="false" customHeight="true" outlineLevel="0" collapsed="false">
      <c r="A11" s="9" t="s">
        <v>9</v>
      </c>
    </row>
    <row r="12" customFormat="false" ht="15" hidden="false" customHeight="true" outlineLevel="0" collapsed="false">
      <c r="A12" s="9" t="s">
        <v>10</v>
      </c>
    </row>
  </sheetData>
  <mergeCells count="3">
    <mergeCell ref="A1:E1"/>
    <mergeCell ref="A2:E2"/>
    <mergeCell ref="B7:E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60"/>
    <col collapsed="false" customWidth="true" hidden="false" outlineLevel="0" max="3" min="3" style="1" width="16"/>
    <col collapsed="false" customWidth="true" hidden="false" outlineLevel="0" max="4" min="4" style="1" width="10"/>
    <col collapsed="false" customWidth="true" hidden="false" outlineLevel="0" max="5" min="5" style="1" width="14"/>
    <col collapsed="false" customWidth="true" hidden="false" outlineLevel="0" max="6" min="6" style="1" width="13"/>
    <col collapsed="false" customWidth="true" hidden="false" outlineLevel="0" max="7" min="7" style="1" width="14"/>
  </cols>
  <sheetData>
    <row r="1" customFormat="false" ht="17.25" hidden="false" customHeight="true" outlineLevel="0" collapsed="false">
      <c r="A1" s="10" t="s">
        <v>11</v>
      </c>
      <c r="B1" s="10"/>
      <c r="C1" s="10"/>
      <c r="D1" s="10"/>
      <c r="E1" s="10"/>
      <c r="F1" s="10"/>
      <c r="G1" s="10"/>
    </row>
    <row r="2" customFormat="false" ht="15" hidden="false" customHeight="true" outlineLevel="0" collapsed="false">
      <c r="A2" s="11" t="s">
        <v>12</v>
      </c>
      <c r="B2" s="11"/>
      <c r="C2" s="11"/>
      <c r="D2" s="11"/>
      <c r="E2" s="11"/>
      <c r="F2" s="11"/>
      <c r="G2" s="11"/>
    </row>
    <row r="4" customFormat="false" ht="15" hidden="false" customHeight="true" outlineLevel="0" collapsed="false">
      <c r="A4" s="12" t="s">
        <v>13</v>
      </c>
      <c r="B4" s="12" t="s">
        <v>14</v>
      </c>
      <c r="C4" s="12" t="s">
        <v>15</v>
      </c>
      <c r="D4" s="12" t="s">
        <v>16</v>
      </c>
      <c r="E4" s="12" t="s">
        <v>17</v>
      </c>
      <c r="F4" s="12" t="s">
        <v>18</v>
      </c>
      <c r="G4" s="12" t="s">
        <v>19</v>
      </c>
    </row>
    <row r="5" customFormat="false" ht="15" hidden="false" customHeight="true" outlineLevel="0" collapsed="false">
      <c r="A5" s="13" t="s">
        <v>20</v>
      </c>
      <c r="B5" s="14" t="s">
        <v>21</v>
      </c>
      <c r="C5" s="15"/>
      <c r="D5" s="15"/>
      <c r="E5" s="15"/>
      <c r="F5" s="15"/>
      <c r="G5" s="15"/>
    </row>
    <row r="6" customFormat="false" ht="15" hidden="false" customHeight="true" outlineLevel="0" collapsed="false">
      <c r="A6" s="16" t="n">
        <v>1</v>
      </c>
      <c r="B6" s="16" t="s">
        <v>22</v>
      </c>
      <c r="C6" s="17" t="s">
        <v>23</v>
      </c>
      <c r="D6" s="18" t="n">
        <v>5</v>
      </c>
      <c r="E6" s="19" t="n">
        <f aca="false">D6*Annahmen!$B$6</f>
        <v>500</v>
      </c>
      <c r="F6" s="20" t="n">
        <v>0</v>
      </c>
      <c r="G6" s="21" t="n">
        <f aca="false">E6+F6</f>
        <v>500</v>
      </c>
    </row>
    <row r="7" customFormat="false" ht="15" hidden="false" customHeight="true" outlineLevel="0" collapsed="false">
      <c r="A7" s="16" t="n">
        <v>2</v>
      </c>
      <c r="B7" s="16" t="s">
        <v>24</v>
      </c>
      <c r="C7" s="17" t="s">
        <v>25</v>
      </c>
      <c r="D7" s="18" t="n">
        <v>4</v>
      </c>
      <c r="E7" s="19" t="n">
        <f aca="false">D7*Annahmen!$B$6</f>
        <v>400</v>
      </c>
      <c r="F7" s="20" t="n">
        <v>0</v>
      </c>
      <c r="G7" s="21" t="n">
        <f aca="false">E7+F7</f>
        <v>400</v>
      </c>
    </row>
    <row r="8" customFormat="false" ht="15" hidden="false" customHeight="true" outlineLevel="0" collapsed="false">
      <c r="A8" s="16" t="n">
        <v>3</v>
      </c>
      <c r="B8" s="16" t="s">
        <v>26</v>
      </c>
      <c r="C8" s="17" t="s">
        <v>23</v>
      </c>
      <c r="D8" s="18" t="n">
        <v>4</v>
      </c>
      <c r="E8" s="19" t="n">
        <f aca="false">D8*Annahmen!$B$6</f>
        <v>400</v>
      </c>
      <c r="F8" s="20" t="n">
        <v>0</v>
      </c>
      <c r="G8" s="21" t="n">
        <f aca="false">E8+F8</f>
        <v>400</v>
      </c>
    </row>
    <row r="9" customFormat="false" ht="15" hidden="false" customHeight="true" outlineLevel="0" collapsed="false">
      <c r="A9" s="16" t="n">
        <v>4</v>
      </c>
      <c r="B9" s="16" t="s">
        <v>27</v>
      </c>
      <c r="C9" s="17" t="s">
        <v>23</v>
      </c>
      <c r="D9" s="18" t="n">
        <v>6</v>
      </c>
      <c r="E9" s="19" t="n">
        <f aca="false">D9*Annahmen!$B$6</f>
        <v>600</v>
      </c>
      <c r="F9" s="20" t="n">
        <v>0</v>
      </c>
      <c r="G9" s="21" t="n">
        <f aca="false">E9+F9</f>
        <v>600</v>
      </c>
    </row>
    <row r="10" customFormat="false" ht="15" hidden="false" customHeight="true" outlineLevel="0" collapsed="false">
      <c r="A10" s="13" t="s">
        <v>28</v>
      </c>
      <c r="B10" s="14" t="s">
        <v>29</v>
      </c>
      <c r="C10" s="15"/>
      <c r="D10" s="15"/>
      <c r="E10" s="15"/>
      <c r="F10" s="15"/>
      <c r="G10" s="15"/>
    </row>
    <row r="11" customFormat="false" ht="15" hidden="false" customHeight="true" outlineLevel="0" collapsed="false">
      <c r="A11" s="16" t="n">
        <v>5</v>
      </c>
      <c r="B11" s="16" t="s">
        <v>30</v>
      </c>
      <c r="C11" s="17" t="s">
        <v>23</v>
      </c>
      <c r="D11" s="18" t="n">
        <v>1</v>
      </c>
      <c r="E11" s="19" t="n">
        <f aca="false">D11*Annahmen!$B$6</f>
        <v>100</v>
      </c>
      <c r="F11" s="20" t="n">
        <v>0</v>
      </c>
      <c r="G11" s="21" t="n">
        <f aca="false">E11+F11</f>
        <v>100</v>
      </c>
    </row>
    <row r="12" customFormat="false" ht="15" hidden="false" customHeight="true" outlineLevel="0" collapsed="false">
      <c r="A12" s="16" t="n">
        <v>6</v>
      </c>
      <c r="B12" s="16" t="s">
        <v>31</v>
      </c>
      <c r="C12" s="17" t="s">
        <v>23</v>
      </c>
      <c r="D12" s="18" t="n">
        <v>10</v>
      </c>
      <c r="E12" s="19" t="n">
        <f aca="false">D12*Annahmen!$B$6</f>
        <v>1000</v>
      </c>
      <c r="F12" s="20" t="n">
        <v>0</v>
      </c>
      <c r="G12" s="21" t="n">
        <f aca="false">E12+F12</f>
        <v>1000</v>
      </c>
    </row>
    <row r="13" customFormat="false" ht="15" hidden="false" customHeight="true" outlineLevel="0" collapsed="false">
      <c r="A13" s="16" t="n">
        <v>7</v>
      </c>
      <c r="B13" s="16" t="s">
        <v>32</v>
      </c>
      <c r="C13" s="17" t="s">
        <v>25</v>
      </c>
      <c r="D13" s="18" t="n">
        <v>6</v>
      </c>
      <c r="E13" s="19" t="n">
        <f aca="false">D13*Annahmen!$B$6</f>
        <v>600</v>
      </c>
      <c r="F13" s="20" t="n">
        <v>0</v>
      </c>
      <c r="G13" s="21" t="n">
        <f aca="false">E13+F13</f>
        <v>600</v>
      </c>
    </row>
    <row r="14" customFormat="false" ht="15" hidden="false" customHeight="true" outlineLevel="0" collapsed="false">
      <c r="A14" s="16" t="n">
        <v>8</v>
      </c>
      <c r="B14" s="16" t="s">
        <v>33</v>
      </c>
      <c r="C14" s="17" t="s">
        <v>34</v>
      </c>
      <c r="D14" s="18" t="n">
        <v>10</v>
      </c>
      <c r="E14" s="19" t="n">
        <f aca="false">D14*Annahmen!$B$6</f>
        <v>1000</v>
      </c>
      <c r="F14" s="20" t="n">
        <v>0</v>
      </c>
      <c r="G14" s="21" t="n">
        <f aca="false">E14+F14</f>
        <v>1000</v>
      </c>
    </row>
    <row r="15" customFormat="false" ht="15" hidden="false" customHeight="true" outlineLevel="0" collapsed="false">
      <c r="A15" s="16" t="n">
        <v>9</v>
      </c>
      <c r="B15" s="16" t="s">
        <v>35</v>
      </c>
      <c r="C15" s="17" t="s">
        <v>36</v>
      </c>
      <c r="D15" s="18" t="n">
        <v>3</v>
      </c>
      <c r="E15" s="19" t="n">
        <f aca="false">D15*Annahmen!$B$6</f>
        <v>300</v>
      </c>
      <c r="F15" s="20" t="n">
        <v>0</v>
      </c>
      <c r="G15" s="21" t="n">
        <f aca="false">E15+F15</f>
        <v>300</v>
      </c>
    </row>
    <row r="16" customFormat="false" ht="15" hidden="false" customHeight="true" outlineLevel="0" collapsed="false">
      <c r="A16" s="16" t="n">
        <v>10</v>
      </c>
      <c r="B16" s="16" t="s">
        <v>37</v>
      </c>
      <c r="C16" s="17" t="s">
        <v>38</v>
      </c>
      <c r="D16" s="18" t="n">
        <v>0</v>
      </c>
      <c r="E16" s="19" t="n">
        <f aca="false">D16*Annahmen!$B$6</f>
        <v>0</v>
      </c>
      <c r="F16" s="20" t="n">
        <v>230</v>
      </c>
      <c r="G16" s="21" t="n">
        <f aca="false">E16+F16</f>
        <v>230</v>
      </c>
    </row>
    <row r="17" customFormat="false" ht="15" hidden="false" customHeight="true" outlineLevel="0" collapsed="false">
      <c r="A17" s="13" t="s">
        <v>39</v>
      </c>
      <c r="B17" s="14" t="s">
        <v>40</v>
      </c>
      <c r="C17" s="15"/>
      <c r="D17" s="15"/>
      <c r="E17" s="15"/>
      <c r="F17" s="15"/>
      <c r="G17" s="15"/>
    </row>
    <row r="18" customFormat="false" ht="15" hidden="false" customHeight="true" outlineLevel="0" collapsed="false">
      <c r="A18" s="16" t="n">
        <v>11</v>
      </c>
      <c r="B18" s="16" t="s">
        <v>41</v>
      </c>
      <c r="C18" s="17" t="s">
        <v>25</v>
      </c>
      <c r="D18" s="18" t="n">
        <v>2</v>
      </c>
      <c r="E18" s="19" t="n">
        <f aca="false">D18*Annahmen!$B$6</f>
        <v>200</v>
      </c>
      <c r="F18" s="20" t="n">
        <v>0</v>
      </c>
      <c r="G18" s="21" t="n">
        <f aca="false">E18+F18</f>
        <v>200</v>
      </c>
    </row>
    <row r="19" customFormat="false" ht="15" hidden="false" customHeight="true" outlineLevel="0" collapsed="false">
      <c r="A19" s="16" t="n">
        <v>12</v>
      </c>
      <c r="B19" s="16" t="s">
        <v>42</v>
      </c>
      <c r="C19" s="17" t="s">
        <v>25</v>
      </c>
      <c r="D19" s="18" t="n">
        <v>2</v>
      </c>
      <c r="E19" s="19" t="n">
        <f aca="false">D19*Annahmen!$B$6</f>
        <v>200</v>
      </c>
      <c r="F19" s="20" t="n">
        <v>0</v>
      </c>
      <c r="G19" s="21" t="n">
        <f aca="false">E19+F19</f>
        <v>200</v>
      </c>
    </row>
    <row r="20" customFormat="false" ht="15" hidden="false" customHeight="true" outlineLevel="0" collapsed="false">
      <c r="A20" s="16" t="n">
        <v>13</v>
      </c>
      <c r="B20" s="16" t="s">
        <v>43</v>
      </c>
      <c r="C20" s="17" t="s">
        <v>25</v>
      </c>
      <c r="D20" s="18" t="n">
        <v>2</v>
      </c>
      <c r="E20" s="19" t="n">
        <f aca="false">D20*Annahmen!$B$6</f>
        <v>200</v>
      </c>
      <c r="F20" s="20" t="n">
        <v>0</v>
      </c>
      <c r="G20" s="21" t="n">
        <f aca="false">E20+F20</f>
        <v>200</v>
      </c>
    </row>
    <row r="21" customFormat="false" ht="15" hidden="false" customHeight="true" outlineLevel="0" collapsed="false">
      <c r="A21" s="13" t="s">
        <v>44</v>
      </c>
      <c r="B21" s="14" t="s">
        <v>45</v>
      </c>
      <c r="C21" s="15"/>
      <c r="D21" s="15"/>
      <c r="E21" s="15"/>
      <c r="F21" s="15"/>
      <c r="G21" s="15"/>
    </row>
    <row r="22" customFormat="false" ht="15" hidden="false" customHeight="true" outlineLevel="0" collapsed="false">
      <c r="A22" s="16" t="n">
        <v>14</v>
      </c>
      <c r="B22" s="16" t="s">
        <v>46</v>
      </c>
      <c r="C22" s="17" t="s">
        <v>47</v>
      </c>
      <c r="D22" s="18" t="n">
        <v>0</v>
      </c>
      <c r="E22" s="19" t="n">
        <f aca="false">D22*Annahmen!$B$6</f>
        <v>0</v>
      </c>
      <c r="F22" s="20" t="n">
        <v>300</v>
      </c>
      <c r="G22" s="21" t="n">
        <f aca="false">E22+F22</f>
        <v>300</v>
      </c>
    </row>
    <row r="23" customFormat="false" ht="15" hidden="false" customHeight="true" outlineLevel="0" collapsed="false">
      <c r="A23" s="16" t="n">
        <v>15</v>
      </c>
      <c r="B23" s="16" t="s">
        <v>48</v>
      </c>
      <c r="C23" s="17" t="s">
        <v>38</v>
      </c>
      <c r="D23" s="18" t="n">
        <v>8</v>
      </c>
      <c r="E23" s="19" t="n">
        <f aca="false">D23*Annahmen!$B$6</f>
        <v>800</v>
      </c>
      <c r="F23" s="20" t="n">
        <v>0</v>
      </c>
      <c r="G23" s="21" t="n">
        <f aca="false">E23+F23</f>
        <v>800</v>
      </c>
    </row>
    <row r="24" customFormat="false" ht="15" hidden="false" customHeight="true" outlineLevel="0" collapsed="false">
      <c r="A24" s="13" t="s">
        <v>49</v>
      </c>
      <c r="B24" s="14" t="s">
        <v>50</v>
      </c>
      <c r="C24" s="15"/>
      <c r="D24" s="15"/>
      <c r="E24" s="15"/>
      <c r="F24" s="15"/>
      <c r="G24" s="15"/>
    </row>
    <row r="25" customFormat="false" ht="15" hidden="false" customHeight="true" outlineLevel="0" collapsed="false">
      <c r="A25" s="16" t="n">
        <v>16</v>
      </c>
      <c r="B25" s="16" t="s">
        <v>51</v>
      </c>
      <c r="C25" s="17" t="s">
        <v>52</v>
      </c>
      <c r="D25" s="18" t="n">
        <v>6</v>
      </c>
      <c r="E25" s="19" t="n">
        <f aca="false">D25*Annahmen!$B$6</f>
        <v>600</v>
      </c>
      <c r="F25" s="20" t="n">
        <v>0</v>
      </c>
      <c r="G25" s="21" t="n">
        <f aca="false">E25+F25</f>
        <v>600</v>
      </c>
    </row>
    <row r="26" customFormat="false" ht="15" hidden="false" customHeight="true" outlineLevel="0" collapsed="false">
      <c r="A26" s="16" t="n">
        <v>17</v>
      </c>
      <c r="B26" s="16" t="s">
        <v>53</v>
      </c>
      <c r="C26" s="17" t="s">
        <v>34</v>
      </c>
      <c r="D26" s="18" t="n">
        <v>4</v>
      </c>
      <c r="E26" s="19" t="n">
        <f aca="false">D26*Annahmen!$B$6</f>
        <v>400</v>
      </c>
      <c r="F26" s="20" t="n">
        <v>0</v>
      </c>
      <c r="G26" s="21" t="n">
        <f aca="false">E26+F26</f>
        <v>400</v>
      </c>
    </row>
    <row r="27" customFormat="false" ht="15" hidden="false" customHeight="true" outlineLevel="0" collapsed="false">
      <c r="A27" s="16" t="n">
        <v>18</v>
      </c>
      <c r="B27" s="16" t="s">
        <v>54</v>
      </c>
      <c r="C27" s="17" t="s">
        <v>34</v>
      </c>
      <c r="D27" s="18" t="n">
        <v>2</v>
      </c>
      <c r="E27" s="19" t="n">
        <f aca="false">D27*Annahmen!$B$6</f>
        <v>200</v>
      </c>
      <c r="F27" s="20" t="n">
        <v>0</v>
      </c>
      <c r="G27" s="21" t="n">
        <f aca="false">E27+F27</f>
        <v>200</v>
      </c>
    </row>
    <row r="28" customFormat="false" ht="15" hidden="false" customHeight="true" outlineLevel="0" collapsed="false">
      <c r="A28" s="13" t="s">
        <v>55</v>
      </c>
      <c r="B28" s="14" t="s">
        <v>56</v>
      </c>
      <c r="C28" s="15"/>
      <c r="D28" s="15"/>
      <c r="E28" s="15"/>
      <c r="F28" s="15"/>
      <c r="G28" s="15"/>
    </row>
    <row r="29" customFormat="false" ht="15" hidden="false" customHeight="true" outlineLevel="0" collapsed="false">
      <c r="A29" s="16" t="n">
        <v>19</v>
      </c>
      <c r="B29" s="16" t="s">
        <v>57</v>
      </c>
      <c r="C29" s="17" t="s">
        <v>58</v>
      </c>
      <c r="D29" s="18" t="n">
        <v>4</v>
      </c>
      <c r="E29" s="19" t="n">
        <f aca="false">D29*Annahmen!$B$6</f>
        <v>400</v>
      </c>
      <c r="F29" s="20" t="n">
        <v>0</v>
      </c>
      <c r="G29" s="21" t="n">
        <f aca="false">E29+F29</f>
        <v>400</v>
      </c>
    </row>
    <row r="30" customFormat="false" ht="15" hidden="false" customHeight="true" outlineLevel="0" collapsed="false">
      <c r="A30" s="16" t="n">
        <v>20</v>
      </c>
      <c r="B30" s="16" t="s">
        <v>59</v>
      </c>
      <c r="C30" s="17" t="s">
        <v>58</v>
      </c>
      <c r="D30" s="18" t="n">
        <v>4</v>
      </c>
      <c r="E30" s="19" t="n">
        <f aca="false">D30*Annahmen!$B$6</f>
        <v>400</v>
      </c>
      <c r="F30" s="20" t="n">
        <v>0</v>
      </c>
      <c r="G30" s="21" t="n">
        <f aca="false">E30+F30</f>
        <v>400</v>
      </c>
    </row>
    <row r="31" customFormat="false" ht="15" hidden="false" customHeight="true" outlineLevel="0" collapsed="false">
      <c r="A31" s="16" t="n">
        <v>21</v>
      </c>
      <c r="B31" s="16" t="s">
        <v>60</v>
      </c>
      <c r="C31" s="17" t="s">
        <v>58</v>
      </c>
      <c r="D31" s="18" t="n">
        <v>4</v>
      </c>
      <c r="E31" s="19" t="n">
        <f aca="false">D31*Annahmen!$B$6</f>
        <v>400</v>
      </c>
      <c r="F31" s="20" t="n">
        <v>0</v>
      </c>
      <c r="G31" s="21" t="n">
        <f aca="false">E31+F31</f>
        <v>400</v>
      </c>
    </row>
    <row r="32" customFormat="false" ht="15" hidden="false" customHeight="true" outlineLevel="0" collapsed="false">
      <c r="A32" s="16" t="n">
        <v>22</v>
      </c>
      <c r="B32" s="16" t="s">
        <v>61</v>
      </c>
      <c r="C32" s="17" t="s">
        <v>58</v>
      </c>
      <c r="D32" s="18" t="n">
        <v>1</v>
      </c>
      <c r="E32" s="19" t="n">
        <f aca="false">D32*Annahmen!$B$6</f>
        <v>100</v>
      </c>
      <c r="F32" s="20" t="n">
        <v>0</v>
      </c>
      <c r="G32" s="21" t="n">
        <f aca="false">E32+F32</f>
        <v>100</v>
      </c>
    </row>
    <row r="33" customFormat="false" ht="15" hidden="false" customHeight="true" outlineLevel="0" collapsed="false">
      <c r="A33" s="13" t="s">
        <v>62</v>
      </c>
      <c r="B33" s="14" t="s">
        <v>63</v>
      </c>
      <c r="C33" s="15"/>
      <c r="D33" s="15"/>
      <c r="E33" s="15"/>
      <c r="F33" s="15"/>
      <c r="G33" s="15"/>
    </row>
    <row r="34" customFormat="false" ht="15" hidden="false" customHeight="true" outlineLevel="0" collapsed="false">
      <c r="A34" s="16" t="n">
        <v>23</v>
      </c>
      <c r="B34" s="16" t="s">
        <v>64</v>
      </c>
      <c r="C34" s="17" t="s">
        <v>25</v>
      </c>
      <c r="D34" s="18" t="n">
        <v>3</v>
      </c>
      <c r="E34" s="19" t="n">
        <f aca="false">D34*Annahmen!$B$6</f>
        <v>300</v>
      </c>
      <c r="F34" s="20" t="n">
        <v>0</v>
      </c>
      <c r="G34" s="21" t="n">
        <f aca="false">E34+F34</f>
        <v>300</v>
      </c>
    </row>
    <row r="35" customFormat="false" ht="15" hidden="false" customHeight="true" outlineLevel="0" collapsed="false">
      <c r="A35" s="16" t="n">
        <v>24</v>
      </c>
      <c r="B35" s="16" t="s">
        <v>65</v>
      </c>
      <c r="C35" s="17" t="s">
        <v>25</v>
      </c>
      <c r="D35" s="18" t="n">
        <v>2</v>
      </c>
      <c r="E35" s="19" t="n">
        <f aca="false">D35*Annahmen!$B$6</f>
        <v>200</v>
      </c>
      <c r="F35" s="20" t="n">
        <v>0</v>
      </c>
      <c r="G35" s="21" t="n">
        <f aca="false">E35+F35</f>
        <v>200</v>
      </c>
    </row>
    <row r="37" customFormat="false" ht="15" hidden="false" customHeight="true" outlineLevel="0" collapsed="false">
      <c r="A37" s="22"/>
      <c r="B37" s="23" t="s">
        <v>66</v>
      </c>
      <c r="C37" s="22"/>
      <c r="D37" s="24" t="n">
        <f aca="false">SUM(D5:D35)</f>
        <v>93</v>
      </c>
      <c r="E37" s="25" t="n">
        <f aca="false">SUM(E5:E35)</f>
        <v>9300</v>
      </c>
      <c r="F37" s="25" t="n">
        <f aca="false">SUM(F5:F35)</f>
        <v>530</v>
      </c>
      <c r="G37" s="25" t="n">
        <f aca="false">SUM(G5:G35)</f>
        <v>9830</v>
      </c>
    </row>
    <row r="39" customFormat="false" ht="15" hidden="false" customHeight="true" outlineLevel="0" collapsed="false">
      <c r="B39" s="26" t="s">
        <v>67</v>
      </c>
    </row>
    <row r="40" customFormat="false" ht="15" hidden="false" customHeight="true" outlineLevel="0" collapsed="false">
      <c r="B40" s="26" t="s">
        <v>68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5"/>
    <col collapsed="false" customWidth="true" hidden="false" outlineLevel="0" max="2" min="2" style="1" width="14"/>
  </cols>
  <sheetData>
    <row r="1" customFormat="false" ht="17.25" hidden="false" customHeight="true" outlineLevel="0" collapsed="false">
      <c r="A1" s="10" t="s">
        <v>69</v>
      </c>
      <c r="B1" s="10"/>
      <c r="C1" s="10"/>
      <c r="D1" s="10"/>
      <c r="E1" s="10"/>
    </row>
    <row r="2" customFormat="false" ht="15" hidden="false" customHeight="true" outlineLevel="0" collapsed="false">
      <c r="A2" s="3" t="s">
        <v>70</v>
      </c>
      <c r="B2" s="3"/>
      <c r="C2" s="3"/>
      <c r="D2" s="3"/>
      <c r="E2" s="3"/>
    </row>
    <row r="4" customFormat="false" ht="15" hidden="false" customHeight="true" outlineLevel="0" collapsed="false">
      <c r="A4" s="4" t="s">
        <v>71</v>
      </c>
    </row>
    <row r="5" customFormat="false" ht="15" hidden="false" customHeight="true" outlineLevel="0" collapsed="false">
      <c r="A5" s="1" t="s">
        <v>72</v>
      </c>
      <c r="B5" s="27" t="n">
        <v>12</v>
      </c>
    </row>
    <row r="6" customFormat="false" ht="15" hidden="false" customHeight="true" outlineLevel="0" collapsed="false">
      <c r="A6" s="1" t="s">
        <v>73</v>
      </c>
      <c r="B6" s="5" t="n">
        <v>4500</v>
      </c>
    </row>
    <row r="7" customFormat="false" ht="15" hidden="false" customHeight="true" outlineLevel="0" collapsed="false">
      <c r="A7" s="1" t="s">
        <v>74</v>
      </c>
      <c r="B7" s="28" t="n">
        <f aca="false">B5*B6</f>
        <v>54000</v>
      </c>
    </row>
    <row r="8" customFormat="false" ht="15" hidden="false" customHeight="true" outlineLevel="0" collapsed="false">
      <c r="A8" s="1" t="s">
        <v>75</v>
      </c>
      <c r="B8" s="29" t="n">
        <v>0.15</v>
      </c>
    </row>
    <row r="9" customFormat="false" ht="15" hidden="false" customHeight="true" outlineLevel="0" collapsed="false">
      <c r="A9" s="1" t="s">
        <v>76</v>
      </c>
      <c r="B9" s="29" t="n">
        <v>0.1</v>
      </c>
    </row>
    <row r="10" customFormat="false" ht="15" hidden="false" customHeight="true" outlineLevel="0" collapsed="false">
      <c r="A10" s="1" t="s">
        <v>77</v>
      </c>
      <c r="B10" s="30" t="n">
        <f aca="false">Aufstellung!G37</f>
        <v>9830</v>
      </c>
    </row>
    <row r="12" customFormat="false" ht="15" hidden="false" customHeight="true" outlineLevel="0" collapsed="false">
      <c r="A12" s="8" t="s">
        <v>78</v>
      </c>
      <c r="B12" s="28" t="n">
        <f aca="false">B7*B8</f>
        <v>8100</v>
      </c>
    </row>
    <row r="13" customFormat="false" ht="15" hidden="false" customHeight="true" outlineLevel="0" collapsed="false">
      <c r="A13" s="8" t="s">
        <v>79</v>
      </c>
      <c r="B13" s="31" t="n">
        <f aca="false">B7*B9</f>
        <v>5400</v>
      </c>
    </row>
    <row r="15" customFormat="false" ht="15" hidden="false" customHeight="true" outlineLevel="0" collapsed="false">
      <c r="A15" s="1" t="s">
        <v>80</v>
      </c>
      <c r="B15" s="32" t="n">
        <f aca="false">B10/B12</f>
        <v>1.21358024691358</v>
      </c>
    </row>
    <row r="16" customFormat="false" ht="15" hidden="false" customHeight="true" outlineLevel="0" collapsed="false">
      <c r="A16" s="1" t="s">
        <v>81</v>
      </c>
      <c r="B16" s="33" t="n">
        <f aca="false">B10/B13</f>
        <v>1.82037037037037</v>
      </c>
    </row>
    <row r="18" customFormat="false" ht="15" hidden="false" customHeight="true" outlineLevel="0" collapsed="false">
      <c r="A18" s="8" t="s">
        <v>82</v>
      </c>
    </row>
    <row r="19" customFormat="false" ht="15" hidden="false" customHeight="true" outlineLevel="0" collapsed="false">
      <c r="A19" s="17" t="s">
        <v>83</v>
      </c>
    </row>
    <row r="20" customFormat="false" ht="15" hidden="false" customHeight="true" outlineLevel="0" collapsed="false">
      <c r="A20" s="17" t="s">
        <v>84</v>
      </c>
    </row>
    <row r="21" customFormat="false" ht="15" hidden="false" customHeight="true" outlineLevel="0" collapsed="false">
      <c r="A21" s="17" t="s">
        <v>85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2026-05-13T22:40:24Z</dcterms:created>
  <dc:creator>openpyxl</dc:creator>
  <dc:description/>
  <dc:language>en-US</dc:language>
  <cp:lastModifiedBy/>
  <dcterms:modified xsi:type="dcterms:W3CDTF">2026-05-13T23:02:31Z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